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bligated Projects\2021\"/>
    </mc:Choice>
  </mc:AlternateContent>
  <xr:revisionPtr revIDLastSave="0" documentId="8_{06A4677B-28F4-4395-928B-624FE726DF34}" xr6:coauthVersionLast="47" xr6:coauthVersionMax="47" xr10:uidLastSave="{00000000-0000-0000-0000-000000000000}"/>
  <bookViews>
    <workbookView xWindow="2190" yWindow="1470" windowWidth="24480" windowHeight="13620" xr2:uid="{00000000-000D-0000-FFFF-FFFF00000000}"/>
  </bookViews>
  <sheets>
    <sheet name="FFY 2020 (Oct 2020-Sept 2021)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5" l="1"/>
  <c r="F26" i="15" l="1"/>
  <c r="F19" i="15"/>
  <c r="F18" i="15"/>
  <c r="F16" i="15"/>
  <c r="F10" i="15"/>
  <c r="F9" i="15"/>
  <c r="F3" i="15"/>
  <c r="F2" i="15"/>
</calcChain>
</file>

<file path=xl/sharedStrings.xml><?xml version="1.0" encoding="utf-8"?>
<sst xmlns="http://schemas.openxmlformats.org/spreadsheetml/2006/main" count="276" uniqueCount="107">
  <si>
    <t>Fund Type</t>
  </si>
  <si>
    <t>For Whom</t>
  </si>
  <si>
    <t>County</t>
  </si>
  <si>
    <t>Description</t>
  </si>
  <si>
    <t>FMS Number</t>
  </si>
  <si>
    <t>External Number</t>
  </si>
  <si>
    <t>Federal funds Change</t>
  </si>
  <si>
    <t xml:space="preserve"> Action</t>
  </si>
  <si>
    <t>Date signed by FHWA</t>
  </si>
  <si>
    <t>ER</t>
  </si>
  <si>
    <t>Letters in Ext #</t>
  </si>
  <si>
    <t>MDOT</t>
  </si>
  <si>
    <t>STP</t>
  </si>
  <si>
    <t>Final voucher</t>
  </si>
  <si>
    <t>BR</t>
  </si>
  <si>
    <t>New project</t>
  </si>
  <si>
    <t>Modified to add the construction phase</t>
  </si>
  <si>
    <t>Modified based on contract prices</t>
  </si>
  <si>
    <t>Modified based on final cost data in preparation for final voucher</t>
  </si>
  <si>
    <t>NH</t>
  </si>
  <si>
    <t>NHPP</t>
  </si>
  <si>
    <t>Hancock</t>
  </si>
  <si>
    <t>Modified to add the CON phase</t>
  </si>
  <si>
    <t>Harrison</t>
  </si>
  <si>
    <t>Modified to reduce funds to prepare for close</t>
  </si>
  <si>
    <t>108334RR</t>
  </si>
  <si>
    <t>Second St in Bay St Louis</t>
  </si>
  <si>
    <t>Jackson</t>
  </si>
  <si>
    <t>STBG</t>
  </si>
  <si>
    <t>MS</t>
  </si>
  <si>
    <t>SRSP</t>
  </si>
  <si>
    <t>108325RR</t>
  </si>
  <si>
    <t>Seal Ave in Biloxi</t>
  </si>
  <si>
    <t>New Project</t>
  </si>
  <si>
    <t>Canal Rd in Gulfport</t>
  </si>
  <si>
    <t>108623RR</t>
  </si>
  <si>
    <t>108626RR</t>
  </si>
  <si>
    <t>33rd St in Gulfport</t>
  </si>
  <si>
    <t>108624RR</t>
  </si>
  <si>
    <t>Martin Luther King Blvd in Gulfport</t>
  </si>
  <si>
    <t>Modified to withdraw project</t>
  </si>
  <si>
    <t>final voucher</t>
  </si>
  <si>
    <t>US 49 over the Biloxi River</t>
  </si>
  <si>
    <t>I-10 over Pascagoula River Pile Repair</t>
  </si>
  <si>
    <t>I-10 over Tchoutacabouffa River</t>
  </si>
  <si>
    <t>US 49 at Big Biloxi River</t>
  </si>
  <si>
    <t>106896LPA</t>
  </si>
  <si>
    <t>City of Pascagoula - Beach Elementary on Market St</t>
  </si>
  <si>
    <t>108756ER
108757ER</t>
  </si>
  <si>
    <t xml:space="preserve">US 90, US 49, SR 605, SR 67, I-110 &amp; I-10 </t>
  </si>
  <si>
    <t>Hancock
Harrison</t>
  </si>
  <si>
    <t>SR 617 over CSX RR</t>
  </si>
  <si>
    <t>Modified based on revised CON estimate</t>
  </si>
  <si>
    <t>SR 63 from I-10 to SR 613</t>
  </si>
  <si>
    <t>Modified to reduce funds based upon current project status</t>
  </si>
  <si>
    <t>106903LPA</t>
  </si>
  <si>
    <t>City of Gulfport - Courthouse Rd</t>
  </si>
  <si>
    <t>Modified to add RR detail</t>
  </si>
  <si>
    <t>US 90 from Biloxi Bay Bridge to Vermont Ave</t>
  </si>
  <si>
    <t>107696LPA</t>
  </si>
  <si>
    <t xml:space="preserve">City of Biloxi - Feasibility Study and Engineering Assessment </t>
  </si>
  <si>
    <t>108082LPA</t>
  </si>
  <si>
    <t>MS Gulf Coast Community College - Campus Pedestrian Connection Plaza</t>
  </si>
  <si>
    <t>105418LPA</t>
  </si>
  <si>
    <t>City of Gulfport - 28th St from 34th Ave to 23rd Ave</t>
  </si>
  <si>
    <t>US 90 from the LA CL to SR 607</t>
  </si>
  <si>
    <t>108621LPA</t>
  </si>
  <si>
    <t>City of D'Iberville - Mallet Rd &amp; Lamey Bridge Rd Study</t>
  </si>
  <si>
    <t>108446LPA</t>
  </si>
  <si>
    <t>City of Ocean Springs - Downtown Traffic, Travel &amp; Parking Study</t>
  </si>
  <si>
    <t>108640LPA</t>
  </si>
  <si>
    <t>City of Gautier - Railroad Crossing Overpass Study</t>
  </si>
  <si>
    <t>108757ER</t>
  </si>
  <si>
    <t>US 90 Traffic Signals</t>
  </si>
  <si>
    <t>RR crossings in Long Beach</t>
  </si>
  <si>
    <t>Modified to add funds based on current estimated cost</t>
  </si>
  <si>
    <t>105044SA</t>
  </si>
  <si>
    <t>Connector between Hwy 609 &amp; Hwy 15 near I-10</t>
  </si>
  <si>
    <t>SR 57 south of the George CL</t>
  </si>
  <si>
    <t>Modified to reduce UTIL &amp; CON and add PE &amp; ROW fudns</t>
  </si>
  <si>
    <t>108317RR</t>
  </si>
  <si>
    <t>Gill Ave in Biloxi</t>
  </si>
  <si>
    <t>108326RR</t>
  </si>
  <si>
    <t>Magnolia St in Biloxi</t>
  </si>
  <si>
    <t>Shriners Blvd at I-10</t>
  </si>
  <si>
    <t>107477LPA</t>
  </si>
  <si>
    <t>City of Diamondhead - Yacht Club Drive/Gex Drive and I-10 Interchange</t>
  </si>
  <si>
    <t>108763ER</t>
  </si>
  <si>
    <t>US 90 from Biloxi Bay to ST Louis Bay</t>
  </si>
  <si>
    <t>US 90 from Russell Ave to Debuys Rd</t>
  </si>
  <si>
    <t>108764ER</t>
  </si>
  <si>
    <t>I-110 across Biloxi Bay</t>
  </si>
  <si>
    <t>Gulfport</t>
  </si>
  <si>
    <t>Biloxi</t>
  </si>
  <si>
    <t>MGCCC</t>
  </si>
  <si>
    <t>D'Iberville</t>
  </si>
  <si>
    <t>Pascagoula</t>
  </si>
  <si>
    <t>Ocean Spring</t>
  </si>
  <si>
    <t>Gautier</t>
  </si>
  <si>
    <t>State Aid</t>
  </si>
  <si>
    <t>STP urb</t>
  </si>
  <si>
    <t>Diamondhead</t>
  </si>
  <si>
    <t>TAP</t>
  </si>
  <si>
    <t>STBG urb</t>
  </si>
  <si>
    <t xml:space="preserve">STBG  </t>
  </si>
  <si>
    <t xml:space="preserve">TA </t>
  </si>
  <si>
    <t>Rails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</si>
</sst>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(000\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quotePrefix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center" wrapText="1"/>
    </xf>
    <xf numFmtId="11" fontId="2" fillId="0" borderId="0" xfId="0" quotePrefix="1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40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85" zoomScaleNormal="85" workbookViewId="0">
      <pane ySplit="1" topLeftCell="A2" activePane="bottomLeft" state="frozen"/>
      <selection pane="bottomLeft" activeCell="E17" sqref="E17"/>
    </sheetView>
  </sheetViews>
  <sheetFormatPr defaultRowHeight="12.75" x14ac:dyDescent="0.2"/>
  <cols>
    <col min="1" max="1" width="12.85546875" customWidth="1"/>
    <col min="2" max="2" width="10.28515625" customWidth="1"/>
    <col min="3" max="3" width="12.85546875" customWidth="1"/>
    <col min="4" max="4" width="39.42578125" customWidth="1"/>
    <col min="5" max="5" width="12.28515625" customWidth="1"/>
    <col min="6" max="6" width="20.7109375" bestFit="1" customWidth="1"/>
    <col min="7" max="7" width="11.28515625" customWidth="1"/>
    <col min="8" max="8" width="38.5703125" customWidth="1"/>
    <col min="9" max="9" width="15.28515625" customWidth="1"/>
    <col min="10" max="10" width="11.28515625" customWidth="1"/>
  </cols>
  <sheetData>
    <row r="1" spans="1:10" s="10" customFormat="1" ht="25.5" x14ac:dyDescent="0.2">
      <c r="A1" s="11" t="s">
        <v>4</v>
      </c>
      <c r="B1" s="12" t="s">
        <v>5</v>
      </c>
      <c r="C1" s="11" t="s">
        <v>10</v>
      </c>
      <c r="D1" s="11" t="s">
        <v>3</v>
      </c>
      <c r="E1" s="13" t="s">
        <v>8</v>
      </c>
      <c r="F1" s="14" t="s">
        <v>6</v>
      </c>
      <c r="G1" s="11" t="s">
        <v>0</v>
      </c>
      <c r="H1" s="11" t="s">
        <v>7</v>
      </c>
      <c r="I1" s="11" t="s">
        <v>1</v>
      </c>
      <c r="J1" s="15" t="s">
        <v>2</v>
      </c>
    </row>
    <row r="2" spans="1:10" s="10" customFormat="1" ht="25.5" x14ac:dyDescent="0.2">
      <c r="A2" s="1">
        <v>107808</v>
      </c>
      <c r="B2" s="2">
        <v>81142</v>
      </c>
      <c r="C2" s="1" t="s">
        <v>14</v>
      </c>
      <c r="D2" s="3" t="s">
        <v>45</v>
      </c>
      <c r="E2" s="4">
        <v>44288</v>
      </c>
      <c r="F2" s="5">
        <f>231831-211200</f>
        <v>20631</v>
      </c>
      <c r="G2" s="6" t="s">
        <v>28</v>
      </c>
      <c r="H2" s="7" t="s">
        <v>18</v>
      </c>
      <c r="I2" s="8" t="s">
        <v>11</v>
      </c>
      <c r="J2" s="9" t="s">
        <v>23</v>
      </c>
    </row>
    <row r="3" spans="1:10" s="10" customFormat="1" ht="25.5" x14ac:dyDescent="0.2">
      <c r="A3" s="1" t="s">
        <v>46</v>
      </c>
      <c r="B3" s="2">
        <v>7872004</v>
      </c>
      <c r="C3" s="1" t="s">
        <v>30</v>
      </c>
      <c r="D3" s="2" t="s">
        <v>47</v>
      </c>
      <c r="E3" s="4">
        <v>44288</v>
      </c>
      <c r="F3" s="5">
        <f>209499-181774</f>
        <v>27725</v>
      </c>
      <c r="G3" s="6" t="s">
        <v>102</v>
      </c>
      <c r="H3" s="7" t="s">
        <v>18</v>
      </c>
      <c r="I3" s="8" t="s">
        <v>96</v>
      </c>
      <c r="J3" s="9" t="s">
        <v>27</v>
      </c>
    </row>
    <row r="4" spans="1:10" s="10" customFormat="1" ht="25.5" x14ac:dyDescent="0.2">
      <c r="A4" s="1" t="s">
        <v>46</v>
      </c>
      <c r="B4" s="2">
        <v>7872004</v>
      </c>
      <c r="C4" s="1" t="s">
        <v>30</v>
      </c>
      <c r="D4" s="2" t="s">
        <v>47</v>
      </c>
      <c r="E4" s="4">
        <v>44288</v>
      </c>
      <c r="F4" s="5">
        <v>47980</v>
      </c>
      <c r="G4" s="6" t="s">
        <v>102</v>
      </c>
      <c r="H4" s="7" t="s">
        <v>18</v>
      </c>
      <c r="I4" s="8" t="s">
        <v>96</v>
      </c>
      <c r="J4" s="9" t="s">
        <v>27</v>
      </c>
    </row>
    <row r="5" spans="1:10" s="10" customFormat="1" ht="25.5" x14ac:dyDescent="0.2">
      <c r="A5" s="1" t="s">
        <v>46</v>
      </c>
      <c r="B5" s="2">
        <v>7872004</v>
      </c>
      <c r="C5" s="1" t="s">
        <v>30</v>
      </c>
      <c r="D5" s="2" t="s">
        <v>47</v>
      </c>
      <c r="E5" s="4">
        <v>44288</v>
      </c>
      <c r="F5" s="5">
        <v>1582</v>
      </c>
      <c r="G5" s="6" t="s">
        <v>105</v>
      </c>
      <c r="H5" s="7" t="s">
        <v>18</v>
      </c>
      <c r="I5" s="8" t="s">
        <v>96</v>
      </c>
      <c r="J5" s="9" t="s">
        <v>27</v>
      </c>
    </row>
    <row r="6" spans="1:10" s="10" customFormat="1" ht="25.5" x14ac:dyDescent="0.2">
      <c r="A6" s="1" t="s">
        <v>48</v>
      </c>
      <c r="B6" s="2">
        <v>31209</v>
      </c>
      <c r="C6" s="1" t="s">
        <v>9</v>
      </c>
      <c r="D6" s="3" t="s">
        <v>49</v>
      </c>
      <c r="E6" s="4">
        <v>44291</v>
      </c>
      <c r="F6" s="5">
        <v>271202</v>
      </c>
      <c r="G6" s="6" t="s">
        <v>28</v>
      </c>
      <c r="H6" s="7" t="s">
        <v>15</v>
      </c>
      <c r="I6" s="8" t="s">
        <v>11</v>
      </c>
      <c r="J6" s="9" t="s">
        <v>50</v>
      </c>
    </row>
    <row r="7" spans="1:10" s="10" customFormat="1" ht="25.5" x14ac:dyDescent="0.2">
      <c r="A7" s="1" t="s">
        <v>48</v>
      </c>
      <c r="B7" s="2">
        <v>31209</v>
      </c>
      <c r="C7" s="1" t="s">
        <v>9</v>
      </c>
      <c r="D7" s="3" t="s">
        <v>49</v>
      </c>
      <c r="E7" s="4">
        <v>44291</v>
      </c>
      <c r="F7" s="5">
        <v>4408207</v>
      </c>
      <c r="G7" s="6" t="s">
        <v>28</v>
      </c>
      <c r="H7" s="7" t="s">
        <v>15</v>
      </c>
      <c r="I7" s="8" t="s">
        <v>11</v>
      </c>
      <c r="J7" s="9" t="s">
        <v>50</v>
      </c>
    </row>
    <row r="8" spans="1:10" s="10" customFormat="1" x14ac:dyDescent="0.2">
      <c r="A8" s="1">
        <v>108286</v>
      </c>
      <c r="B8" s="2">
        <v>9401002</v>
      </c>
      <c r="C8" s="1" t="s">
        <v>12</v>
      </c>
      <c r="D8" s="3" t="s">
        <v>51</v>
      </c>
      <c r="E8" s="4">
        <v>44302</v>
      </c>
      <c r="F8" s="5">
        <v>0</v>
      </c>
      <c r="G8" s="6" t="s">
        <v>104</v>
      </c>
      <c r="H8" s="7" t="s">
        <v>52</v>
      </c>
      <c r="I8" s="8" t="s">
        <v>11</v>
      </c>
      <c r="J8" s="9" t="s">
        <v>27</v>
      </c>
    </row>
    <row r="9" spans="1:10" s="10" customFormat="1" ht="25.5" x14ac:dyDescent="0.2">
      <c r="A9" s="1">
        <v>107751</v>
      </c>
      <c r="B9" s="2">
        <v>21054</v>
      </c>
      <c r="C9" s="1" t="s">
        <v>12</v>
      </c>
      <c r="D9" s="3" t="s">
        <v>53</v>
      </c>
      <c r="E9" s="4">
        <v>44305</v>
      </c>
      <c r="F9" s="5">
        <f>3210744-3067360</f>
        <v>143384</v>
      </c>
      <c r="G9" s="6" t="s">
        <v>20</v>
      </c>
      <c r="H9" s="7" t="s">
        <v>18</v>
      </c>
      <c r="I9" s="8" t="s">
        <v>11</v>
      </c>
      <c r="J9" s="9" t="s">
        <v>27</v>
      </c>
    </row>
    <row r="10" spans="1:10" s="10" customFormat="1" ht="25.5" x14ac:dyDescent="0.2">
      <c r="A10" s="1" t="s">
        <v>48</v>
      </c>
      <c r="B10" s="2">
        <v>31209</v>
      </c>
      <c r="C10" s="1" t="s">
        <v>9</v>
      </c>
      <c r="D10" s="3" t="s">
        <v>49</v>
      </c>
      <c r="E10" s="4">
        <v>44307</v>
      </c>
      <c r="F10" s="5">
        <f>2421686-4408207</f>
        <v>-1986521</v>
      </c>
      <c r="G10" s="6" t="s">
        <v>28</v>
      </c>
      <c r="H10" s="7" t="s">
        <v>54</v>
      </c>
      <c r="I10" s="8" t="s">
        <v>11</v>
      </c>
      <c r="J10" s="9" t="s">
        <v>50</v>
      </c>
    </row>
    <row r="11" spans="1:10" s="10" customFormat="1" x14ac:dyDescent="0.2">
      <c r="A11" s="1" t="s">
        <v>55</v>
      </c>
      <c r="B11" s="2">
        <v>9372009</v>
      </c>
      <c r="C11" s="1" t="s">
        <v>12</v>
      </c>
      <c r="D11" s="3" t="s">
        <v>56</v>
      </c>
      <c r="E11" s="4">
        <v>44308</v>
      </c>
      <c r="F11" s="5">
        <v>41152</v>
      </c>
      <c r="G11" s="6" t="s">
        <v>103</v>
      </c>
      <c r="H11" s="7" t="s">
        <v>57</v>
      </c>
      <c r="I11" s="8" t="s">
        <v>92</v>
      </c>
      <c r="J11" s="9" t="s">
        <v>23</v>
      </c>
    </row>
    <row r="12" spans="1:10" s="10" customFormat="1" x14ac:dyDescent="0.2">
      <c r="A12" s="1">
        <v>107863</v>
      </c>
      <c r="B12" s="2">
        <v>81143</v>
      </c>
      <c r="C12" s="1" t="s">
        <v>20</v>
      </c>
      <c r="D12" s="3" t="s">
        <v>42</v>
      </c>
      <c r="E12" s="4">
        <v>44308</v>
      </c>
      <c r="F12" s="5">
        <v>1439361</v>
      </c>
      <c r="G12" s="6" t="s">
        <v>20</v>
      </c>
      <c r="H12" s="7" t="s">
        <v>17</v>
      </c>
      <c r="I12" s="8" t="s">
        <v>11</v>
      </c>
      <c r="J12" s="9" t="s">
        <v>23</v>
      </c>
    </row>
    <row r="13" spans="1:10" s="10" customFormat="1" x14ac:dyDescent="0.2">
      <c r="A13" s="1">
        <v>108166</v>
      </c>
      <c r="B13" s="2">
        <v>101167</v>
      </c>
      <c r="C13" s="1" t="s">
        <v>20</v>
      </c>
      <c r="D13" s="3" t="s">
        <v>44</v>
      </c>
      <c r="E13" s="4">
        <v>44308</v>
      </c>
      <c r="F13" s="5">
        <v>1644358</v>
      </c>
      <c r="G13" s="6" t="s">
        <v>20</v>
      </c>
      <c r="H13" s="7" t="s">
        <v>17</v>
      </c>
      <c r="I13" s="8" t="s">
        <v>11</v>
      </c>
      <c r="J13" s="9" t="s">
        <v>23</v>
      </c>
    </row>
    <row r="14" spans="1:10" s="10" customFormat="1" x14ac:dyDescent="0.2">
      <c r="A14" s="1">
        <v>108286</v>
      </c>
      <c r="B14" s="2">
        <v>9401002</v>
      </c>
      <c r="C14" s="1" t="s">
        <v>12</v>
      </c>
      <c r="D14" s="3" t="s">
        <v>51</v>
      </c>
      <c r="E14" s="4">
        <v>44308</v>
      </c>
      <c r="F14" s="5">
        <v>2780852</v>
      </c>
      <c r="G14" s="6" t="s">
        <v>104</v>
      </c>
      <c r="H14" s="7" t="s">
        <v>17</v>
      </c>
      <c r="I14" s="8" t="s">
        <v>11</v>
      </c>
      <c r="J14" s="9" t="s">
        <v>27</v>
      </c>
    </row>
    <row r="15" spans="1:10" s="10" customFormat="1" ht="25.5" x14ac:dyDescent="0.2">
      <c r="A15" s="1">
        <v>108234</v>
      </c>
      <c r="B15" s="2">
        <v>301202</v>
      </c>
      <c r="C15" s="1" t="s">
        <v>19</v>
      </c>
      <c r="D15" s="3" t="s">
        <v>58</v>
      </c>
      <c r="E15" s="4">
        <v>44313</v>
      </c>
      <c r="F15" s="5">
        <v>0</v>
      </c>
      <c r="G15" s="6" t="s">
        <v>20</v>
      </c>
      <c r="H15" s="7" t="s">
        <v>33</v>
      </c>
      <c r="I15" s="8" t="s">
        <v>11</v>
      </c>
      <c r="J15" s="9" t="s">
        <v>27</v>
      </c>
    </row>
    <row r="16" spans="1:10" s="10" customFormat="1" ht="25.5" x14ac:dyDescent="0.2">
      <c r="A16" s="1" t="s">
        <v>59</v>
      </c>
      <c r="B16" s="2">
        <v>50049</v>
      </c>
      <c r="C16" s="1" t="s">
        <v>12</v>
      </c>
      <c r="D16" s="3" t="s">
        <v>60</v>
      </c>
      <c r="E16" s="4">
        <v>44314</v>
      </c>
      <c r="F16" s="5">
        <f>146147-149998</f>
        <v>-3851</v>
      </c>
      <c r="G16" s="6" t="s">
        <v>100</v>
      </c>
      <c r="H16" s="7" t="s">
        <v>24</v>
      </c>
      <c r="I16" s="8" t="s">
        <v>93</v>
      </c>
      <c r="J16" s="9" t="s">
        <v>23</v>
      </c>
    </row>
    <row r="17" spans="1:10" s="10" customFormat="1" ht="25.5" x14ac:dyDescent="0.2">
      <c r="A17" s="1" t="s">
        <v>61</v>
      </c>
      <c r="B17" s="2">
        <v>200032</v>
      </c>
      <c r="C17" s="1" t="s">
        <v>12</v>
      </c>
      <c r="D17" s="2" t="s">
        <v>62</v>
      </c>
      <c r="E17" s="4">
        <v>44315</v>
      </c>
      <c r="F17" s="5">
        <v>-305446</v>
      </c>
      <c r="G17" s="6" t="s">
        <v>105</v>
      </c>
      <c r="H17" s="7" t="s">
        <v>40</v>
      </c>
      <c r="I17" s="8" t="s">
        <v>94</v>
      </c>
      <c r="J17" s="9" t="s">
        <v>23</v>
      </c>
    </row>
    <row r="18" spans="1:10" s="10" customFormat="1" ht="25.5" x14ac:dyDescent="0.2">
      <c r="A18" s="1" t="s">
        <v>63</v>
      </c>
      <c r="B18" s="2">
        <v>9098002</v>
      </c>
      <c r="C18" s="1" t="s">
        <v>12</v>
      </c>
      <c r="D18" s="3" t="s">
        <v>64</v>
      </c>
      <c r="E18" s="4">
        <v>44316</v>
      </c>
      <c r="F18" s="5">
        <f>4571680-4571681</f>
        <v>-1</v>
      </c>
      <c r="G18" s="6" t="s">
        <v>100</v>
      </c>
      <c r="H18" s="7" t="s">
        <v>24</v>
      </c>
      <c r="I18" s="8" t="s">
        <v>92</v>
      </c>
      <c r="J18" s="9" t="s">
        <v>23</v>
      </c>
    </row>
    <row r="19" spans="1:10" s="10" customFormat="1" ht="25.5" x14ac:dyDescent="0.2">
      <c r="A19" s="1">
        <v>107789</v>
      </c>
      <c r="B19" s="2">
        <v>31200</v>
      </c>
      <c r="C19" s="1" t="s">
        <v>19</v>
      </c>
      <c r="D19" s="3" t="s">
        <v>65</v>
      </c>
      <c r="E19" s="4">
        <v>44322</v>
      </c>
      <c r="F19" s="5">
        <f>1475122-1380078</f>
        <v>95044</v>
      </c>
      <c r="G19" s="6" t="s">
        <v>28</v>
      </c>
      <c r="H19" s="7" t="s">
        <v>18</v>
      </c>
      <c r="I19" s="8" t="s">
        <v>11</v>
      </c>
      <c r="J19" s="9" t="s">
        <v>21</v>
      </c>
    </row>
    <row r="20" spans="1:10" s="10" customFormat="1" ht="25.5" x14ac:dyDescent="0.2">
      <c r="A20" s="1" t="s">
        <v>66</v>
      </c>
      <c r="B20" s="2">
        <v>68020</v>
      </c>
      <c r="C20" s="1" t="s">
        <v>12</v>
      </c>
      <c r="D20" s="3" t="s">
        <v>67</v>
      </c>
      <c r="E20" s="4">
        <v>44323</v>
      </c>
      <c r="F20" s="5">
        <v>79979</v>
      </c>
      <c r="G20" s="6" t="s">
        <v>103</v>
      </c>
      <c r="H20" s="7" t="s">
        <v>15</v>
      </c>
      <c r="I20" s="8" t="s">
        <v>95</v>
      </c>
      <c r="J20" s="9" t="s">
        <v>23</v>
      </c>
    </row>
    <row r="21" spans="1:10" s="10" customFormat="1" ht="25.5" x14ac:dyDescent="0.2">
      <c r="A21" s="1" t="s">
        <v>70</v>
      </c>
      <c r="B21" s="2">
        <v>494013</v>
      </c>
      <c r="C21" s="1" t="s">
        <v>12</v>
      </c>
      <c r="D21" s="3" t="s">
        <v>71</v>
      </c>
      <c r="E21" s="4">
        <v>44323</v>
      </c>
      <c r="F21" s="5">
        <v>56845</v>
      </c>
      <c r="G21" s="6" t="s">
        <v>103</v>
      </c>
      <c r="H21" s="7" t="s">
        <v>15</v>
      </c>
      <c r="I21" s="8" t="s">
        <v>98</v>
      </c>
      <c r="J21" s="9" t="s">
        <v>27</v>
      </c>
    </row>
    <row r="22" spans="1:10" s="10" customFormat="1" ht="25.5" x14ac:dyDescent="0.2">
      <c r="A22" s="1" t="s">
        <v>68</v>
      </c>
      <c r="B22" s="2">
        <v>357020</v>
      </c>
      <c r="C22" s="1" t="s">
        <v>12</v>
      </c>
      <c r="D22" s="3" t="s">
        <v>69</v>
      </c>
      <c r="E22" s="4">
        <v>44323</v>
      </c>
      <c r="F22" s="5">
        <v>31945</v>
      </c>
      <c r="G22" s="6" t="s">
        <v>103</v>
      </c>
      <c r="H22" s="7" t="s">
        <v>15</v>
      </c>
      <c r="I22" s="8" t="s">
        <v>97</v>
      </c>
      <c r="J22" s="9" t="s">
        <v>27</v>
      </c>
    </row>
    <row r="23" spans="1:10" s="10" customFormat="1" x14ac:dyDescent="0.2">
      <c r="A23" s="1" t="s">
        <v>72</v>
      </c>
      <c r="B23" s="2">
        <v>31214</v>
      </c>
      <c r="C23" s="1" t="s">
        <v>9</v>
      </c>
      <c r="D23" s="3" t="s">
        <v>73</v>
      </c>
      <c r="E23" s="4">
        <v>44326</v>
      </c>
      <c r="F23" s="5">
        <v>1986521</v>
      </c>
      <c r="G23" s="6" t="s">
        <v>28</v>
      </c>
      <c r="H23" s="7" t="s">
        <v>15</v>
      </c>
      <c r="I23" s="8" t="s">
        <v>11</v>
      </c>
      <c r="J23" s="9" t="s">
        <v>23</v>
      </c>
    </row>
    <row r="24" spans="1:10" s="10" customFormat="1" ht="25.5" x14ac:dyDescent="0.2">
      <c r="A24" s="1">
        <v>108427</v>
      </c>
      <c r="B24" s="2">
        <v>295021</v>
      </c>
      <c r="C24" s="1" t="s">
        <v>12</v>
      </c>
      <c r="D24" s="3" t="s">
        <v>74</v>
      </c>
      <c r="E24" s="4">
        <v>44330</v>
      </c>
      <c r="F24" s="5">
        <v>225000</v>
      </c>
      <c r="G24" s="6" t="s">
        <v>106</v>
      </c>
      <c r="H24" s="7" t="s">
        <v>75</v>
      </c>
      <c r="I24" s="8" t="s">
        <v>11</v>
      </c>
      <c r="J24" s="9" t="s">
        <v>23</v>
      </c>
    </row>
    <row r="25" spans="1:10" s="10" customFormat="1" ht="25.5" x14ac:dyDescent="0.2">
      <c r="A25" s="1" t="s">
        <v>76</v>
      </c>
      <c r="B25" s="2">
        <v>134303</v>
      </c>
      <c r="C25" s="1" t="s">
        <v>29</v>
      </c>
      <c r="D25" s="3" t="s">
        <v>77</v>
      </c>
      <c r="E25" s="4">
        <v>44341</v>
      </c>
      <c r="F25" s="5">
        <v>0</v>
      </c>
      <c r="G25" s="6" t="s">
        <v>28</v>
      </c>
      <c r="H25" s="7" t="s">
        <v>15</v>
      </c>
      <c r="I25" s="8" t="s">
        <v>99</v>
      </c>
      <c r="J25" s="9" t="s">
        <v>27</v>
      </c>
    </row>
    <row r="26" spans="1:10" s="10" customFormat="1" ht="25.5" x14ac:dyDescent="0.2">
      <c r="A26" s="1">
        <v>100774</v>
      </c>
      <c r="B26" s="2">
        <v>661004</v>
      </c>
      <c r="C26" s="1" t="s">
        <v>14</v>
      </c>
      <c r="D26" s="3" t="s">
        <v>78</v>
      </c>
      <c r="E26" s="4">
        <v>44342</v>
      </c>
      <c r="F26" s="5">
        <f>8233487-8920400</f>
        <v>-686913</v>
      </c>
      <c r="G26" s="6" t="s">
        <v>104</v>
      </c>
      <c r="H26" s="7" t="s">
        <v>79</v>
      </c>
      <c r="I26" s="8" t="s">
        <v>11</v>
      </c>
      <c r="J26" s="9" t="s">
        <v>27</v>
      </c>
    </row>
    <row r="27" spans="1:10" s="10" customFormat="1" x14ac:dyDescent="0.2">
      <c r="A27" s="1" t="s">
        <v>25</v>
      </c>
      <c r="B27" s="2">
        <v>9127002</v>
      </c>
      <c r="C27" s="1" t="s">
        <v>12</v>
      </c>
      <c r="D27" s="3" t="s">
        <v>26</v>
      </c>
      <c r="E27" s="4">
        <v>44349</v>
      </c>
      <c r="F27" s="5">
        <v>0</v>
      </c>
      <c r="G27" s="6" t="s">
        <v>106</v>
      </c>
      <c r="H27" s="7" t="s">
        <v>16</v>
      </c>
      <c r="I27" s="8" t="s">
        <v>11</v>
      </c>
      <c r="J27" s="9" t="s">
        <v>21</v>
      </c>
    </row>
    <row r="28" spans="1:10" s="10" customFormat="1" x14ac:dyDescent="0.2">
      <c r="A28" s="1" t="s">
        <v>80</v>
      </c>
      <c r="B28" s="2">
        <v>50051</v>
      </c>
      <c r="C28" s="1" t="s">
        <v>12</v>
      </c>
      <c r="D28" s="3" t="s">
        <v>81</v>
      </c>
      <c r="E28" s="4">
        <v>44349</v>
      </c>
      <c r="F28" s="5">
        <v>0</v>
      </c>
      <c r="G28" s="6" t="s">
        <v>106</v>
      </c>
      <c r="H28" s="7" t="s">
        <v>16</v>
      </c>
      <c r="I28" s="8" t="s">
        <v>11</v>
      </c>
      <c r="J28" s="9" t="s">
        <v>23</v>
      </c>
    </row>
    <row r="29" spans="1:10" s="10" customFormat="1" x14ac:dyDescent="0.2">
      <c r="A29" s="1" t="s">
        <v>82</v>
      </c>
      <c r="B29" s="2">
        <v>50053</v>
      </c>
      <c r="C29" s="1" t="s">
        <v>12</v>
      </c>
      <c r="D29" s="3" t="s">
        <v>83</v>
      </c>
      <c r="E29" s="4">
        <v>44349</v>
      </c>
      <c r="F29" s="5">
        <v>0</v>
      </c>
      <c r="G29" s="6" t="s">
        <v>106</v>
      </c>
      <c r="H29" s="7" t="s">
        <v>16</v>
      </c>
      <c r="I29" s="8" t="s">
        <v>11</v>
      </c>
      <c r="J29" s="9" t="s">
        <v>23</v>
      </c>
    </row>
    <row r="30" spans="1:10" s="10" customFormat="1" x14ac:dyDescent="0.2">
      <c r="A30" s="1" t="s">
        <v>35</v>
      </c>
      <c r="B30" s="2">
        <v>9124002</v>
      </c>
      <c r="C30" s="1" t="s">
        <v>12</v>
      </c>
      <c r="D30" s="3" t="s">
        <v>34</v>
      </c>
      <c r="E30" s="4">
        <v>44349</v>
      </c>
      <c r="F30" s="5">
        <v>0</v>
      </c>
      <c r="G30" s="6" t="s">
        <v>106</v>
      </c>
      <c r="H30" s="7" t="s">
        <v>22</v>
      </c>
      <c r="I30" s="8" t="s">
        <v>11</v>
      </c>
      <c r="J30" s="9" t="s">
        <v>23</v>
      </c>
    </row>
    <row r="31" spans="1:10" s="10" customFormat="1" x14ac:dyDescent="0.2">
      <c r="A31" s="1" t="s">
        <v>36</v>
      </c>
      <c r="B31" s="2">
        <v>9098003</v>
      </c>
      <c r="C31" s="1" t="s">
        <v>12</v>
      </c>
      <c r="D31" s="3" t="s">
        <v>37</v>
      </c>
      <c r="E31" s="4">
        <v>44349</v>
      </c>
      <c r="F31" s="5">
        <v>0</v>
      </c>
      <c r="G31" s="6" t="s">
        <v>106</v>
      </c>
      <c r="H31" s="7" t="s">
        <v>22</v>
      </c>
      <c r="I31" s="8" t="s">
        <v>11</v>
      </c>
      <c r="J31" s="9" t="s">
        <v>23</v>
      </c>
    </row>
    <row r="32" spans="1:10" s="10" customFormat="1" x14ac:dyDescent="0.2">
      <c r="A32" s="1" t="s">
        <v>38</v>
      </c>
      <c r="B32" s="2">
        <v>9096007</v>
      </c>
      <c r="C32" s="1" t="s">
        <v>12</v>
      </c>
      <c r="D32" s="3" t="s">
        <v>39</v>
      </c>
      <c r="E32" s="4">
        <v>44349</v>
      </c>
      <c r="F32" s="5">
        <v>0</v>
      </c>
      <c r="G32" s="6" t="s">
        <v>106</v>
      </c>
      <c r="H32" s="7" t="s">
        <v>22</v>
      </c>
      <c r="I32" s="8" t="s">
        <v>11</v>
      </c>
      <c r="J32" s="9" t="s">
        <v>23</v>
      </c>
    </row>
    <row r="33" spans="1:10" s="10" customFormat="1" x14ac:dyDescent="0.2">
      <c r="A33" s="1" t="s">
        <v>31</v>
      </c>
      <c r="B33" s="2">
        <v>50052</v>
      </c>
      <c r="C33" s="1" t="s">
        <v>12</v>
      </c>
      <c r="D33" s="3" t="s">
        <v>32</v>
      </c>
      <c r="E33" s="4">
        <v>44349</v>
      </c>
      <c r="F33" s="5">
        <v>0</v>
      </c>
      <c r="G33" s="6" t="s">
        <v>106</v>
      </c>
      <c r="H33" s="7" t="s">
        <v>22</v>
      </c>
      <c r="I33" s="8" t="s">
        <v>11</v>
      </c>
      <c r="J33" s="9" t="s">
        <v>23</v>
      </c>
    </row>
    <row r="34" spans="1:10" s="10" customFormat="1" x14ac:dyDescent="0.2">
      <c r="A34" s="1">
        <v>108824</v>
      </c>
      <c r="B34" s="2">
        <v>86009</v>
      </c>
      <c r="C34" s="1" t="s">
        <v>28</v>
      </c>
      <c r="D34" s="3" t="s">
        <v>84</v>
      </c>
      <c r="E34" s="4">
        <v>44351</v>
      </c>
      <c r="F34" s="5">
        <v>80000</v>
      </c>
      <c r="G34" s="6" t="s">
        <v>28</v>
      </c>
      <c r="H34" s="7" t="s">
        <v>15</v>
      </c>
      <c r="I34" s="8" t="s">
        <v>11</v>
      </c>
      <c r="J34" s="9" t="s">
        <v>23</v>
      </c>
    </row>
    <row r="35" spans="1:10" s="10" customFormat="1" x14ac:dyDescent="0.2">
      <c r="A35" s="1">
        <v>108043</v>
      </c>
      <c r="B35" s="2">
        <v>101169</v>
      </c>
      <c r="C35" s="1" t="s">
        <v>20</v>
      </c>
      <c r="D35" s="3" t="s">
        <v>43</v>
      </c>
      <c r="E35" s="4">
        <v>44364</v>
      </c>
      <c r="F35" s="5">
        <v>504887</v>
      </c>
      <c r="G35" s="6" t="s">
        <v>20</v>
      </c>
      <c r="H35" s="7" t="s">
        <v>17</v>
      </c>
      <c r="I35" s="8" t="s">
        <v>11</v>
      </c>
      <c r="J35" s="9" t="s">
        <v>27</v>
      </c>
    </row>
    <row r="36" spans="1:10" s="10" customFormat="1" ht="25.5" x14ac:dyDescent="0.2">
      <c r="A36" s="1" t="s">
        <v>85</v>
      </c>
      <c r="B36" s="2">
        <v>10024</v>
      </c>
      <c r="C36" s="1" t="s">
        <v>12</v>
      </c>
      <c r="D36" s="3" t="s">
        <v>86</v>
      </c>
      <c r="E36" s="4">
        <v>44368</v>
      </c>
      <c r="F36" s="5">
        <v>-1</v>
      </c>
      <c r="G36" s="6" t="s">
        <v>100</v>
      </c>
      <c r="H36" s="7" t="s">
        <v>13</v>
      </c>
      <c r="I36" s="8" t="s">
        <v>101</v>
      </c>
      <c r="J36" s="9" t="s">
        <v>21</v>
      </c>
    </row>
    <row r="37" spans="1:10" s="10" customFormat="1" ht="25.5" x14ac:dyDescent="0.2">
      <c r="A37" s="1">
        <v>108234</v>
      </c>
      <c r="B37" s="2">
        <v>301202</v>
      </c>
      <c r="C37" s="1" t="s">
        <v>19</v>
      </c>
      <c r="D37" s="3" t="s">
        <v>58</v>
      </c>
      <c r="E37" s="4">
        <v>44368</v>
      </c>
      <c r="F37" s="5">
        <v>1659211</v>
      </c>
      <c r="G37" s="6" t="s">
        <v>20</v>
      </c>
      <c r="H37" s="7" t="s">
        <v>17</v>
      </c>
      <c r="I37" s="8" t="s">
        <v>11</v>
      </c>
      <c r="J37" s="9" t="s">
        <v>27</v>
      </c>
    </row>
    <row r="38" spans="1:10" s="10" customFormat="1" x14ac:dyDescent="0.2">
      <c r="A38" s="1" t="s">
        <v>87</v>
      </c>
      <c r="B38" s="2">
        <v>31211</v>
      </c>
      <c r="C38" s="1" t="s">
        <v>9</v>
      </c>
      <c r="D38" s="3" t="s">
        <v>88</v>
      </c>
      <c r="E38" s="4">
        <v>44369</v>
      </c>
      <c r="F38" s="5">
        <v>257785</v>
      </c>
      <c r="G38" s="6" t="s">
        <v>28</v>
      </c>
      <c r="H38" s="7" t="s">
        <v>15</v>
      </c>
      <c r="I38" s="8" t="s">
        <v>11</v>
      </c>
      <c r="J38" s="9" t="s">
        <v>23</v>
      </c>
    </row>
    <row r="39" spans="1:10" s="10" customFormat="1" x14ac:dyDescent="0.2">
      <c r="A39" s="1" t="s">
        <v>87</v>
      </c>
      <c r="B39" s="2">
        <v>31211</v>
      </c>
      <c r="C39" s="1" t="s">
        <v>9</v>
      </c>
      <c r="D39" s="3" t="s">
        <v>88</v>
      </c>
      <c r="E39" s="4">
        <v>44369</v>
      </c>
      <c r="F39" s="5">
        <v>491851</v>
      </c>
      <c r="G39" s="6" t="s">
        <v>28</v>
      </c>
      <c r="H39" s="7" t="s">
        <v>15</v>
      </c>
      <c r="I39" s="8" t="s">
        <v>11</v>
      </c>
      <c r="J39" s="9" t="s">
        <v>23</v>
      </c>
    </row>
    <row r="40" spans="1:10" s="10" customFormat="1" x14ac:dyDescent="0.2">
      <c r="A40" s="1">
        <v>107748</v>
      </c>
      <c r="B40" s="2">
        <v>31198</v>
      </c>
      <c r="C40" s="1" t="s">
        <v>12</v>
      </c>
      <c r="D40" s="3" t="s">
        <v>89</v>
      </c>
      <c r="E40" s="4">
        <v>44375</v>
      </c>
      <c r="F40" s="5">
        <f>5677174-6286671</f>
        <v>-609497</v>
      </c>
      <c r="G40" s="6" t="s">
        <v>20</v>
      </c>
      <c r="H40" s="7" t="s">
        <v>41</v>
      </c>
      <c r="I40" s="8" t="s">
        <v>11</v>
      </c>
      <c r="J40" s="9" t="s">
        <v>23</v>
      </c>
    </row>
    <row r="41" spans="1:10" s="10" customFormat="1" x14ac:dyDescent="0.2">
      <c r="A41" s="1" t="s">
        <v>90</v>
      </c>
      <c r="B41" s="2">
        <v>1101032</v>
      </c>
      <c r="C41" s="1" t="s">
        <v>9</v>
      </c>
      <c r="D41" s="3" t="s">
        <v>91</v>
      </c>
      <c r="E41" s="4">
        <v>44379</v>
      </c>
      <c r="F41" s="5">
        <v>0</v>
      </c>
      <c r="G41" s="6" t="s">
        <v>28</v>
      </c>
      <c r="H41" s="7" t="s">
        <v>15</v>
      </c>
      <c r="I41" s="8" t="s">
        <v>11</v>
      </c>
      <c r="J41" s="9" t="s">
        <v>23</v>
      </c>
    </row>
  </sheetData>
  <sortState xmlns:xlrd2="http://schemas.microsoft.com/office/spreadsheetml/2017/richdata2" ref="A2:J41">
    <sortCondition ref="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2020 (Oct 2020-Sept 2021)</vt:lpstr>
    </vt:vector>
  </TitlesOfParts>
  <Company>Miss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Kenneth Yarrow</cp:lastModifiedBy>
  <cp:lastPrinted>2012-11-15T14:23:47Z</cp:lastPrinted>
  <dcterms:created xsi:type="dcterms:W3CDTF">2006-04-17T12:42:41Z</dcterms:created>
  <dcterms:modified xsi:type="dcterms:W3CDTF">2021-07-09T21:43:17Z</dcterms:modified>
</cp:coreProperties>
</file>